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1.4" sheetId="1" r:id="rId1"/>
  </sheets>
  <calcPr calcId="144525"/>
</workbook>
</file>

<file path=xl/sharedStrings.xml><?xml version="1.0" encoding="utf-8"?>
<sst xmlns="http://schemas.openxmlformats.org/spreadsheetml/2006/main" count="583" uniqueCount="182">
  <si>
    <t>2021年4月直达资金支出情况表（截至2021年4月30日）</t>
  </si>
  <si>
    <t>单位：万元</t>
  </si>
  <si>
    <t>序号</t>
  </si>
  <si>
    <t>科室</t>
  </si>
  <si>
    <t xml:space="preserve">区划名称 </t>
  </si>
  <si>
    <t>资金名称</t>
  </si>
  <si>
    <t>预算单位</t>
  </si>
  <si>
    <t>项目编码</t>
  </si>
  <si>
    <t>项目名称</t>
  </si>
  <si>
    <t>支出进度</t>
  </si>
  <si>
    <t>预算数</t>
  </si>
  <si>
    <t>支出数</t>
  </si>
  <si>
    <t>支出功能科目</t>
  </si>
  <si>
    <t>CTRLID</t>
  </si>
  <si>
    <t>是否惠企利民</t>
  </si>
  <si>
    <t>总金额</t>
  </si>
  <si>
    <t>中央安排</t>
  </si>
  <si>
    <t>省级安排</t>
  </si>
  <si>
    <t>市级安排</t>
  </si>
  <si>
    <t>县级安排</t>
  </si>
  <si>
    <t>行政科</t>
  </si>
  <si>
    <t>[442000]中山市本级</t>
  </si>
  <si>
    <t>中央财政城镇保障性安居工程专项资金</t>
  </si>
  <si>
    <t>[042020]中山市住房保障事务中心</t>
  </si>
  <si>
    <t>44200000000021021773</t>
  </si>
  <si>
    <t>粤财建（2020）79号提前下达2021部分中央城镇保障性安居工程补助资金（公租房保障和城市棚户区改造资金，租赁补贴）</t>
  </si>
  <si>
    <t/>
  </si>
  <si>
    <t>[2210107]保障性住房租金补贴</t>
  </si>
  <si>
    <t>B7A730557E6D3ABDE053C0F8600AF2C2,,</t>
  </si>
  <si>
    <t>利民</t>
  </si>
  <si>
    <t>小计</t>
  </si>
  <si>
    <t>经建科</t>
  </si>
  <si>
    <t>[149001]中山市自然资源局</t>
  </si>
  <si>
    <t>44200000000021022402</t>
  </si>
  <si>
    <t>粤财建【2020】79号提前下达2021年部分中央城镇保障性安居工程补助资金（城镇老旧小区改造）（01中央直达资金）</t>
  </si>
  <si>
    <t>[2210108]老旧小区改造</t>
  </si>
  <si>
    <t>BA024B997F743635E053C0F8600A360F,,</t>
  </si>
  <si>
    <t>其他</t>
  </si>
  <si>
    <t>成品油税费改革转移支付</t>
  </si>
  <si>
    <t>[046]中山市公路事务中心</t>
  </si>
  <si>
    <t>44200000000021021753</t>
  </si>
  <si>
    <t>粤财综【2020】87提前下达2021年区域协调发展战略专项（普通公路水路建设）资金（国道G228线中山三乡麻斗至神湾段路面改造工程）（01中央直达资金）</t>
  </si>
  <si>
    <t>[2140104]公路建设</t>
  </si>
  <si>
    <t>B7A730557D183ABDE053C0F8600AF2C2,,</t>
  </si>
  <si>
    <t>科教和文化科</t>
  </si>
  <si>
    <t>城乡义务教育补助经费</t>
  </si>
  <si>
    <t>[066001]中山市教育和体育局</t>
  </si>
  <si>
    <t>44200000000021021575</t>
  </si>
  <si>
    <t>粤财科教(2020)267号关于提前下达2021年城乡义务教育公用经费补助资金</t>
  </si>
  <si>
    <t>[2050299]其他普通教育支出</t>
  </si>
  <si>
    <t>BA0212901E1B3639E053C0F8600A9F9F,,</t>
  </si>
  <si>
    <t>44200000000021021588</t>
  </si>
  <si>
    <t>粤财科教(2020)267号2021年城乡义务教育公用经费补助资金(中央)</t>
  </si>
  <si>
    <t>BA0212901E333639E053C0F8600A9F9F,,</t>
  </si>
  <si>
    <t>44200000000021021610</t>
  </si>
  <si>
    <t>粤财科教(2020)269号关于提前下达2021年中小学校舍安全保障长效机制中央补助资金</t>
  </si>
  <si>
    <t>BA010C100E1C363FE053C0F8600A0469,,</t>
  </si>
  <si>
    <t>44200000000021021615</t>
  </si>
  <si>
    <t>粤财科教(2020)244号提前下达珠三角6市2021年城乡义务教育免费教科书补助资金</t>
  </si>
  <si>
    <t>BA08B2226B4E3637E053C0F8600A629E,,</t>
  </si>
  <si>
    <t>44200000000021022384</t>
  </si>
  <si>
    <t>粤财科教(2020)269号2021年中小学校舍安全保障长效机制补助省级资金</t>
  </si>
  <si>
    <t>BA08B22275383637E053C0F8600A629E,,</t>
  </si>
  <si>
    <t>学生资助补助经费</t>
  </si>
  <si>
    <t>44200000000021021363</t>
  </si>
  <si>
    <t>粤财科教(2020)293号2021年中职学校国家助学金中央资金</t>
  </si>
  <si>
    <t>[2050302]中等职业教育</t>
  </si>
  <si>
    <t>BA08B222754F3637E053C0F8600A629E,,</t>
  </si>
  <si>
    <t>44200000000021021625</t>
  </si>
  <si>
    <t>粤财科教(2020)293号2021年中职学校国家助学金和免学费补助资金(省级)</t>
  </si>
  <si>
    <t>BA3C942966D8363BE053C0F8600A5A87,,</t>
  </si>
  <si>
    <t>44200000000021023924</t>
  </si>
  <si>
    <t>粤财科教(2020)286号达2021年本专科生国家奖助学金</t>
  </si>
  <si>
    <t>[2050305]高等职业教育</t>
  </si>
  <si>
    <t>B83900506052EF01E053C0F8600AF31F,,</t>
  </si>
  <si>
    <t>44200000000021023928</t>
  </si>
  <si>
    <t>粤财科教(2020)286号达2021年本专科生国家奖助学金(省级资金)</t>
  </si>
  <si>
    <t>B839005060E3EF01E053C0F8600AF31F,,</t>
  </si>
  <si>
    <t>44200000000021023964</t>
  </si>
  <si>
    <t>粤财科教（2020）288号2021年高校学生服义务兵役国家资助资金</t>
  </si>
  <si>
    <t>BA3C94296647363BE053C0F8600A5A87,,</t>
  </si>
  <si>
    <t>44200000000021026722</t>
  </si>
  <si>
    <t>粤财科教(2020)298号清算2020年及提前下达2021年普通高中国家助学金和免学杂费补助资金</t>
  </si>
  <si>
    <t>[2050204]高中教育</t>
  </si>
  <si>
    <t>C024FBBC85E4B032E053C0F8600AD8C9,,</t>
  </si>
  <si>
    <t>社保科</t>
  </si>
  <si>
    <t>就业补助资金</t>
  </si>
  <si>
    <t>[141001]中山市人力资源和社会保障局</t>
  </si>
  <si>
    <t>44200000000021020824</t>
  </si>
  <si>
    <t>粤财社（2020）321号2021年中央就业补助资金和省级促进就业创业发展专项资金</t>
  </si>
  <si>
    <t>[2080799]其他就业补助支出</t>
  </si>
  <si>
    <t>BA05DB76C8FB3633E053C0F8600A8C39,,</t>
  </si>
  <si>
    <t>惠企利民</t>
  </si>
  <si>
    <t>44200000000021026139</t>
  </si>
  <si>
    <t>粤财社（2020）321号2021年中央就业补助资金和省级促进就业创业发展专项资金（省级对应安排资金）</t>
  </si>
  <si>
    <t>[2050303]技校教育</t>
  </si>
  <si>
    <t>BE52C81FCBD8B8B3E053C0F8600A6817,,</t>
  </si>
  <si>
    <t>优抚对象补助经费</t>
  </si>
  <si>
    <t>[147001]中山市退役军人事务局</t>
  </si>
  <si>
    <t>44200000000021020822</t>
  </si>
  <si>
    <t>粤财社（2020）328号中央财政优抚对象补助经费</t>
  </si>
  <si>
    <t>[2080899]其他优抚支出</t>
  </si>
  <si>
    <t>BA05DB76C8C63633E053C0F8600A8C39,,</t>
  </si>
  <si>
    <t>优抚对象医疗保险经费</t>
  </si>
  <si>
    <t>44200000000021020680</t>
  </si>
  <si>
    <t>粤财社（2020）329号中央财政优抚对象医疗保障经费</t>
  </si>
  <si>
    <t>[2101401]优抚对象医疗补助</t>
  </si>
  <si>
    <t>BA05DB76C99B3633E053C0F8600A8C39,,</t>
  </si>
  <si>
    <t>基本药物制度补助资金</t>
  </si>
  <si>
    <t>[082001]中山市卫生健康局</t>
  </si>
  <si>
    <t>44200000000021020701</t>
  </si>
  <si>
    <t>粤财社（2020）307号中央财政基本公共卫生服务补助资金（基本药物制度补助资金）</t>
  </si>
  <si>
    <t>[2100399]其他基层医疗卫生机构支出</t>
  </si>
  <si>
    <t>BA02129010DC3639E053C0F8600A9F9F,,</t>
  </si>
  <si>
    <t>城乡居民基本医疗保险补助</t>
  </si>
  <si>
    <t>[160001]中山市医疗保障局</t>
  </si>
  <si>
    <t>44200000000021020683</t>
  </si>
  <si>
    <t>粤财社（2020）279号中央财政2021年城乡居民基本医疗保险补助资金</t>
  </si>
  <si>
    <t>[2101202]财政对城乡居民基本医疗保险基金的补助</t>
  </si>
  <si>
    <t>BA05DB76C97F3633E053C0F8600A8C39,,</t>
  </si>
  <si>
    <t>计划生育转移支付资金</t>
  </si>
  <si>
    <t>44200000000021020729</t>
  </si>
  <si>
    <t>粤财社（2020）307号中央财政基本公共卫生服务补助资金（计划生育转移支付资金）</t>
  </si>
  <si>
    <t>[2100799]其他计划生育事务支出</t>
  </si>
  <si>
    <t>B839005050CBEF01E053C0F8600AF31F,,</t>
  </si>
  <si>
    <t>残疾人事业发展补助经费</t>
  </si>
  <si>
    <t>[078001]中山市残疾人联合会</t>
  </si>
  <si>
    <t>44200000000021020604</t>
  </si>
  <si>
    <t>粤财社（2020）286号中央财政2021年残疾人事业发展补助资金</t>
  </si>
  <si>
    <t>[2081199]其他残疾人事业支出</t>
  </si>
  <si>
    <t>BA08B22256203637E053C0F8600A629E,,</t>
  </si>
  <si>
    <t>44200000000021021275</t>
  </si>
  <si>
    <t>粤财社（2020）342号2021年技工院校国家奖学金、助学金和免学费补助资金（技工院校免费）</t>
  </si>
  <si>
    <t>B83900505EB6EF01E053C0F8600AF31F,,</t>
  </si>
  <si>
    <t>44200000000021023832</t>
  </si>
  <si>
    <t>粤财社（2020）342号2021年技工院校国家奖学金、助学金和免学费补助资金（技工院校中职国家奖学金）</t>
  </si>
  <si>
    <t>B83900505EB7EF01E053C0F8600AF31F,,</t>
  </si>
  <si>
    <t>44200000000021023833</t>
  </si>
  <si>
    <t>粤财社（2020）342号2021年技工院校国家奖学金、助学金和免学费补助资金（技工院校国家奖学金）</t>
  </si>
  <si>
    <t>B83900505EB8EF01E053C0F8600AF31F,,</t>
  </si>
  <si>
    <t>医疗救助补助资金</t>
  </si>
  <si>
    <t>44200000000021023034</t>
  </si>
  <si>
    <t>粤财社（2020）281号2021年中央财政医疗救助补助资金（应急救助补助资金）</t>
  </si>
  <si>
    <t>[2101302]疾病应急救助</t>
  </si>
  <si>
    <t>BA08B22256A43637E053C0F8600A629E,,</t>
  </si>
  <si>
    <t>医疗服务与保障能力提升补助资金</t>
  </si>
  <si>
    <t>44200000000021020678</t>
  </si>
  <si>
    <t>粤财社（2020）315号中央财政医疗服务与保障能力提升补助资金</t>
  </si>
  <si>
    <t>[2101502]一般行政管理事务</t>
  </si>
  <si>
    <t>B839005050DFEF01E053C0F8600AF31F,,</t>
  </si>
  <si>
    <t>44200000000021021338</t>
  </si>
  <si>
    <t>粤财社（2020）310号中央财政医疗救助补助预算资金</t>
  </si>
  <si>
    <t>[2101301]城乡医疗救助</t>
  </si>
  <si>
    <t>BA010C0FFC37363FE053C0F8600A0469,,</t>
  </si>
  <si>
    <t>44200000000021020749</t>
  </si>
  <si>
    <t>粤财社（2020）334号中央财政医疗服务与保障能力提升项目（中医药事业传承与发展部分）补助资金</t>
  </si>
  <si>
    <t>[2100699]其他中医药支出</t>
  </si>
  <si>
    <t>BA010C0FFD8C363FE053C0F8600A0469,,</t>
  </si>
  <si>
    <t>44200000000021020815</t>
  </si>
  <si>
    <t>粤财社（2020）304号中央财政医疗服务与保障能力提升项目补助资金（公立医院综合改革补助）</t>
  </si>
  <si>
    <t>[2100299]其他公立医院支出</t>
  </si>
  <si>
    <t>BA05DB76C94C3633E053C0F8600A8C39,,</t>
  </si>
  <si>
    <t>44200000000021020817</t>
  </si>
  <si>
    <t>粤财社（2020）304号中央财政医疗服务与保障能力提升项目补助资金（卫生健康人才培养培训）</t>
  </si>
  <si>
    <t>B8390050503BEF01E053C0F8600AF31F,,</t>
  </si>
  <si>
    <t>困难群众救助补助经费</t>
  </si>
  <si>
    <t>[077001]中山市民政局</t>
  </si>
  <si>
    <t>44200000000021020621</t>
  </si>
  <si>
    <t>粤财社（2020）309号中央财政2021年困难群众救助补助预算资金</t>
  </si>
  <si>
    <t>[2082001]临时救助支出</t>
  </si>
  <si>
    <t>B83900504E14EF01E053C0F8600AF31F,,</t>
  </si>
  <si>
    <t>[077004]中山市儿童福利院</t>
  </si>
  <si>
    <t>44200000000021022602</t>
  </si>
  <si>
    <t>BA010C0FFCB1363FE053C0F8600A0469,,</t>
  </si>
  <si>
    <t>基本公共卫生服务补助资金</t>
  </si>
  <si>
    <t>44200000000021020693</t>
  </si>
  <si>
    <t>粤财社（2020）307号中央财政基本公共卫生服务补助资金（基本公共卫生服务补助资金）</t>
  </si>
  <si>
    <t>[2100408]基本公共卫生服务</t>
  </si>
  <si>
    <t>BA02129010C03639E053C0F8600A9F9F,,</t>
  </si>
  <si>
    <t>44200000000021026781</t>
  </si>
  <si>
    <t>粤财社（2020）343号2021年省财政城乡居民基本医疗保险补助资金</t>
  </si>
  <si>
    <t>备注：数据来源于直达资金监控系统。与省财政厅《截止4月30日全省地市直达资金支出情况表》数据一致。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</si>
</sst>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family val="2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4" borderId="1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24" borderId="14" applyNumberFormat="0" applyAlignment="0" applyProtection="0">
      <alignment vertical="center"/>
    </xf>
    <xf numFmtId="0" fontId="21" fillId="24" borderId="11" applyNumberFormat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 applyProtection="1"/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 applyAlignment="1" applyProtection="1"/>
    <xf numFmtId="10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0" fontId="2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left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0" fontId="3" fillId="2" borderId="8" xfId="0" applyFont="1" applyFill="1" applyBorder="1" applyAlignment="1"/>
    <xf numFmtId="0" fontId="3" fillId="0" borderId="0" xfId="0" applyFont="1" applyAlignment="1">
      <alignment horizontal="right"/>
    </xf>
    <xf numFmtId="0" fontId="0" fillId="0" borderId="5" xfId="0" applyFont="1" applyBorder="1" applyAlignment="1" applyProtection="1"/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0" fillId="2" borderId="8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5"/>
  <sheetViews>
    <sheetView tabSelected="1" zoomScaleSheetLayoutView="60" workbookViewId="0">
      <pane xSplit="1" topLeftCell="F1" activePane="topRight" state="frozen"/>
      <selection/>
      <selection pane="topRight" activeCell="J2" sqref="J2"/>
    </sheetView>
  </sheetViews>
  <sheetFormatPr defaultColWidth="9.14285714285714" defaultRowHeight="12.75"/>
  <cols>
    <col min="1" max="1" width="6.34285714285714" customWidth="1"/>
    <col min="2" max="2" width="16" customWidth="1"/>
    <col min="3" max="3" width="23.4285714285714" customWidth="1"/>
    <col min="4" max="4" width="41.2857142857143" customWidth="1"/>
    <col min="5" max="5" width="40.8571428571429" customWidth="1"/>
    <col min="6" max="6" width="25.0761904761905" customWidth="1"/>
    <col min="7" max="7" width="114.142857142857" customWidth="1"/>
    <col min="8" max="8" width="11.8571428571429" customWidth="1"/>
    <col min="9" max="11" width="11.8761904761905" customWidth="1"/>
    <col min="12" max="13" width="11.4" customWidth="1"/>
    <col min="14" max="15" width="11.8761904761905" customWidth="1"/>
    <col min="16" max="17" width="11.4" customWidth="1"/>
    <col min="18" max="18" width="17.9714285714286" customWidth="1"/>
    <col min="19" max="19" width="53.9047619047619" hidden="1" customWidth="1"/>
    <col min="20" max="20" width="17.9714285714286" hidden="1" customWidth="1"/>
    <col min="21" max="21" width="19.7619047619048" customWidth="1"/>
  </cols>
  <sheetData>
    <row r="1" ht="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0" customHeight="1" spans="1:21">
      <c r="A2" s="2"/>
      <c r="B2" s="3"/>
      <c r="U2" s="36" t="s">
        <v>1</v>
      </c>
    </row>
    <row r="3" ht="19" customHeight="1" spans="1:21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27"/>
      <c r="K3" s="27"/>
      <c r="L3" s="27"/>
      <c r="M3" s="28"/>
      <c r="N3" s="4" t="s">
        <v>11</v>
      </c>
      <c r="O3" s="27"/>
      <c r="P3" s="27"/>
      <c r="Q3" s="27"/>
      <c r="R3" s="37"/>
      <c r="S3" s="4" t="s">
        <v>12</v>
      </c>
      <c r="T3" s="4" t="s">
        <v>13</v>
      </c>
      <c r="U3" s="4" t="s">
        <v>14</v>
      </c>
    </row>
    <row r="4" ht="18" customHeight="1" spans="1:21">
      <c r="A4" s="6"/>
      <c r="B4" s="7"/>
      <c r="C4" s="6"/>
      <c r="D4" s="7"/>
      <c r="E4" s="7"/>
      <c r="F4" s="6"/>
      <c r="G4" s="6"/>
      <c r="H4" s="7"/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15</v>
      </c>
      <c r="O4" s="4" t="s">
        <v>16</v>
      </c>
      <c r="P4" s="4" t="s">
        <v>17</v>
      </c>
      <c r="Q4" s="4" t="s">
        <v>18</v>
      </c>
      <c r="R4" s="38" t="s">
        <v>19</v>
      </c>
      <c r="S4" s="6"/>
      <c r="T4" s="6"/>
      <c r="U4" s="6"/>
    </row>
    <row r="5" ht="36" customHeight="1" spans="1:21">
      <c r="A5" s="8"/>
      <c r="B5" s="7"/>
      <c r="C5" s="8"/>
      <c r="D5" s="7"/>
      <c r="E5" s="7"/>
      <c r="F5" s="8"/>
      <c r="G5" s="8"/>
      <c r="H5" s="9">
        <f t="shared" ref="H5:H12" si="0">N5/I5</f>
        <v>0.435078309967773</v>
      </c>
      <c r="I5" s="4">
        <f t="shared" ref="I5:O5" si="1">I7+I10+I22+I44</f>
        <v>77179.83</v>
      </c>
      <c r="J5" s="4">
        <f t="shared" si="1"/>
        <v>55738.38</v>
      </c>
      <c r="K5" s="4">
        <f>K22+K44</f>
        <v>21441.45</v>
      </c>
      <c r="L5" s="4"/>
      <c r="M5" s="4"/>
      <c r="N5" s="4">
        <f t="shared" si="1"/>
        <v>33579.27</v>
      </c>
      <c r="O5" s="4">
        <f t="shared" si="1"/>
        <v>28119.83</v>
      </c>
      <c r="P5" s="4">
        <f>P22</f>
        <v>5459.44</v>
      </c>
      <c r="Q5" s="4"/>
      <c r="R5" s="4"/>
      <c r="S5" s="8"/>
      <c r="T5" s="8"/>
      <c r="U5" s="8"/>
    </row>
    <row r="6" ht="36" customHeight="1" spans="1:21">
      <c r="A6" s="10">
        <v>1</v>
      </c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2" t="s">
        <v>25</v>
      </c>
      <c r="H6" s="9">
        <f t="shared" si="0"/>
        <v>1</v>
      </c>
      <c r="I6" s="29">
        <v>13.93</v>
      </c>
      <c r="J6" s="29">
        <v>13.93</v>
      </c>
      <c r="K6" s="11" t="s">
        <v>26</v>
      </c>
      <c r="L6" s="11" t="s">
        <v>26</v>
      </c>
      <c r="M6" s="11" t="s">
        <v>26</v>
      </c>
      <c r="N6" s="29">
        <v>13.93</v>
      </c>
      <c r="O6" s="29">
        <v>13.93</v>
      </c>
      <c r="P6" s="11" t="s">
        <v>26</v>
      </c>
      <c r="Q6" s="11" t="s">
        <v>26</v>
      </c>
      <c r="R6" s="11" t="s">
        <v>26</v>
      </c>
      <c r="S6" s="11" t="s">
        <v>27</v>
      </c>
      <c r="T6" s="11" t="s">
        <v>28</v>
      </c>
      <c r="U6" s="11" t="s">
        <v>29</v>
      </c>
    </row>
    <row r="7" ht="36" customHeight="1" spans="1:21">
      <c r="A7" s="13" t="s">
        <v>30</v>
      </c>
      <c r="B7" s="14"/>
      <c r="C7" s="14"/>
      <c r="D7" s="14"/>
      <c r="E7" s="14"/>
      <c r="F7" s="14"/>
      <c r="G7" s="15"/>
      <c r="H7" s="16">
        <f t="shared" si="0"/>
        <v>1</v>
      </c>
      <c r="I7" s="30">
        <f t="shared" ref="I7:R7" si="2">I6</f>
        <v>13.93</v>
      </c>
      <c r="J7" s="30">
        <f t="shared" si="2"/>
        <v>13.93</v>
      </c>
      <c r="K7" s="30" t="str">
        <f t="shared" si="2"/>
        <v/>
      </c>
      <c r="L7" s="30" t="str">
        <f t="shared" si="2"/>
        <v/>
      </c>
      <c r="M7" s="30" t="str">
        <f t="shared" si="2"/>
        <v/>
      </c>
      <c r="N7" s="30">
        <f t="shared" si="2"/>
        <v>13.93</v>
      </c>
      <c r="O7" s="30">
        <f t="shared" si="2"/>
        <v>13.93</v>
      </c>
      <c r="P7" s="30" t="str">
        <f t="shared" si="2"/>
        <v/>
      </c>
      <c r="Q7" s="30" t="str">
        <f t="shared" si="2"/>
        <v/>
      </c>
      <c r="R7" s="30" t="str">
        <f t="shared" si="2"/>
        <v/>
      </c>
      <c r="S7" s="39"/>
      <c r="T7" s="39"/>
      <c r="U7" s="39"/>
    </row>
    <row r="8" ht="36" customHeight="1" spans="1:21">
      <c r="A8" s="10">
        <v>2</v>
      </c>
      <c r="B8" s="10" t="s">
        <v>31</v>
      </c>
      <c r="C8" s="11" t="s">
        <v>21</v>
      </c>
      <c r="D8" s="11" t="s">
        <v>22</v>
      </c>
      <c r="E8" s="11" t="s">
        <v>32</v>
      </c>
      <c r="F8" s="11" t="s">
        <v>33</v>
      </c>
      <c r="G8" s="12" t="s">
        <v>34</v>
      </c>
      <c r="H8" s="9">
        <f t="shared" si="0"/>
        <v>0.141939934203545</v>
      </c>
      <c r="I8" s="29">
        <v>753.84</v>
      </c>
      <c r="J8" s="29">
        <v>753.84</v>
      </c>
      <c r="K8" s="11" t="s">
        <v>26</v>
      </c>
      <c r="L8" s="11" t="s">
        <v>26</v>
      </c>
      <c r="M8" s="11" t="s">
        <v>26</v>
      </c>
      <c r="N8" s="29">
        <v>107</v>
      </c>
      <c r="O8" s="29">
        <v>107</v>
      </c>
      <c r="P8" s="11" t="s">
        <v>26</v>
      </c>
      <c r="Q8" s="11" t="s">
        <v>26</v>
      </c>
      <c r="R8" s="11" t="s">
        <v>26</v>
      </c>
      <c r="S8" s="11" t="s">
        <v>35</v>
      </c>
      <c r="T8" s="11" t="s">
        <v>36</v>
      </c>
      <c r="U8" s="11" t="s">
        <v>37</v>
      </c>
    </row>
    <row r="9" ht="36" customHeight="1" spans="1:21">
      <c r="A9" s="10">
        <v>3</v>
      </c>
      <c r="B9" s="10" t="s">
        <v>31</v>
      </c>
      <c r="C9" s="11" t="s">
        <v>21</v>
      </c>
      <c r="D9" s="11" t="s">
        <v>38</v>
      </c>
      <c r="E9" s="11" t="s">
        <v>39</v>
      </c>
      <c r="F9" s="11" t="s">
        <v>40</v>
      </c>
      <c r="G9" s="12" t="s">
        <v>41</v>
      </c>
      <c r="H9" s="9">
        <f t="shared" si="0"/>
        <v>1</v>
      </c>
      <c r="I9" s="29">
        <v>1158</v>
      </c>
      <c r="J9" s="29">
        <v>1158</v>
      </c>
      <c r="K9" s="11" t="s">
        <v>26</v>
      </c>
      <c r="L9" s="11" t="s">
        <v>26</v>
      </c>
      <c r="M9" s="11" t="s">
        <v>26</v>
      </c>
      <c r="N9" s="29">
        <v>1158</v>
      </c>
      <c r="O9" s="29">
        <v>1158</v>
      </c>
      <c r="P9" s="11" t="s">
        <v>26</v>
      </c>
      <c r="Q9" s="11" t="s">
        <v>26</v>
      </c>
      <c r="R9" s="11" t="s">
        <v>26</v>
      </c>
      <c r="S9" s="11" t="s">
        <v>42</v>
      </c>
      <c r="T9" s="11" t="s">
        <v>43</v>
      </c>
      <c r="U9" s="11" t="s">
        <v>37</v>
      </c>
    </row>
    <row r="10" ht="36" customHeight="1" spans="1:21">
      <c r="A10" s="13" t="s">
        <v>30</v>
      </c>
      <c r="B10" s="14"/>
      <c r="C10" s="14"/>
      <c r="D10" s="14"/>
      <c r="E10" s="14"/>
      <c r="F10" s="14"/>
      <c r="G10" s="15"/>
      <c r="H10" s="16">
        <f t="shared" si="0"/>
        <v>0.661666248221608</v>
      </c>
      <c r="I10" s="30">
        <f t="shared" ref="I10:O10" si="3">SUM(I8:I9)</f>
        <v>1911.84</v>
      </c>
      <c r="J10" s="30">
        <f t="shared" si="3"/>
        <v>1911.84</v>
      </c>
      <c r="K10" s="30"/>
      <c r="L10" s="30"/>
      <c r="M10" s="30"/>
      <c r="N10" s="30">
        <f t="shared" si="3"/>
        <v>1265</v>
      </c>
      <c r="O10" s="30">
        <f t="shared" si="3"/>
        <v>1265</v>
      </c>
      <c r="P10" s="30"/>
      <c r="Q10" s="30"/>
      <c r="R10" s="30"/>
      <c r="S10" s="39"/>
      <c r="T10" s="39"/>
      <c r="U10" s="39"/>
    </row>
    <row r="11" ht="36" customHeight="1" spans="1:21">
      <c r="A11" s="10">
        <v>4</v>
      </c>
      <c r="B11" s="10" t="s">
        <v>44</v>
      </c>
      <c r="C11" s="11" t="s">
        <v>21</v>
      </c>
      <c r="D11" s="11" t="s">
        <v>45</v>
      </c>
      <c r="E11" s="11" t="s">
        <v>46</v>
      </c>
      <c r="F11" s="11" t="s">
        <v>47</v>
      </c>
      <c r="G11" s="12" t="s">
        <v>48</v>
      </c>
      <c r="H11" s="9">
        <f t="shared" si="0"/>
        <v>0.283563948125237</v>
      </c>
      <c r="I11" s="29">
        <v>18429</v>
      </c>
      <c r="J11" s="29" t="s">
        <v>26</v>
      </c>
      <c r="K11" s="29">
        <v>18429</v>
      </c>
      <c r="L11" s="11" t="s">
        <v>26</v>
      </c>
      <c r="M11" s="11" t="s">
        <v>26</v>
      </c>
      <c r="N11" s="29">
        <v>5225.8</v>
      </c>
      <c r="O11" s="29" t="s">
        <v>26</v>
      </c>
      <c r="P11" s="29">
        <v>5225.8</v>
      </c>
      <c r="Q11" s="11" t="s">
        <v>26</v>
      </c>
      <c r="R11" s="11" t="s">
        <v>26</v>
      </c>
      <c r="S11" s="11" t="s">
        <v>49</v>
      </c>
      <c r="T11" s="11" t="s">
        <v>50</v>
      </c>
      <c r="U11" s="11" t="s">
        <v>37</v>
      </c>
    </row>
    <row r="12" ht="36" customHeight="1" spans="1:21">
      <c r="A12" s="10">
        <v>5</v>
      </c>
      <c r="B12" s="10" t="s">
        <v>44</v>
      </c>
      <c r="C12" s="11" t="s">
        <v>21</v>
      </c>
      <c r="D12" s="11" t="s">
        <v>45</v>
      </c>
      <c r="E12" s="11" t="s">
        <v>46</v>
      </c>
      <c r="F12" s="11" t="s">
        <v>51</v>
      </c>
      <c r="G12" s="12" t="s">
        <v>52</v>
      </c>
      <c r="H12" s="9">
        <f t="shared" si="0"/>
        <v>0.267500425676826</v>
      </c>
      <c r="I12" s="29">
        <v>11746</v>
      </c>
      <c r="J12" s="29">
        <v>11746</v>
      </c>
      <c r="K12" s="29" t="s">
        <v>26</v>
      </c>
      <c r="L12" s="11" t="s">
        <v>26</v>
      </c>
      <c r="M12" s="11" t="s">
        <v>26</v>
      </c>
      <c r="N12" s="29">
        <v>3142.06</v>
      </c>
      <c r="O12" s="29">
        <v>3142.06</v>
      </c>
      <c r="P12" s="29" t="s">
        <v>26</v>
      </c>
      <c r="Q12" s="11" t="s">
        <v>26</v>
      </c>
      <c r="R12" s="11" t="s">
        <v>26</v>
      </c>
      <c r="S12" s="11" t="s">
        <v>49</v>
      </c>
      <c r="T12" s="11" t="s">
        <v>53</v>
      </c>
      <c r="U12" s="11" t="s">
        <v>37</v>
      </c>
    </row>
    <row r="13" ht="36" customHeight="1" spans="1:21">
      <c r="A13" s="10">
        <v>6</v>
      </c>
      <c r="B13" s="10" t="s">
        <v>44</v>
      </c>
      <c r="C13" s="11" t="s">
        <v>21</v>
      </c>
      <c r="D13" s="11" t="s">
        <v>45</v>
      </c>
      <c r="E13" s="11" t="s">
        <v>46</v>
      </c>
      <c r="F13" s="11" t="s">
        <v>54</v>
      </c>
      <c r="G13" s="12" t="s">
        <v>55</v>
      </c>
      <c r="H13" s="9">
        <v>0</v>
      </c>
      <c r="I13" s="29">
        <v>531</v>
      </c>
      <c r="J13" s="29">
        <v>531</v>
      </c>
      <c r="K13" s="29" t="s">
        <v>26</v>
      </c>
      <c r="L13" s="11" t="s">
        <v>26</v>
      </c>
      <c r="M13" s="11" t="s">
        <v>26</v>
      </c>
      <c r="N13" s="29" t="s">
        <v>26</v>
      </c>
      <c r="O13" s="29" t="s">
        <v>26</v>
      </c>
      <c r="P13" s="29" t="s">
        <v>26</v>
      </c>
      <c r="Q13" s="11" t="s">
        <v>26</v>
      </c>
      <c r="R13" s="11" t="s">
        <v>26</v>
      </c>
      <c r="S13" s="11" t="s">
        <v>49</v>
      </c>
      <c r="T13" s="11" t="s">
        <v>56</v>
      </c>
      <c r="U13" s="11" t="s">
        <v>37</v>
      </c>
    </row>
    <row r="14" ht="36" customHeight="1" spans="1:21">
      <c r="A14" s="10">
        <v>7</v>
      </c>
      <c r="B14" s="10" t="s">
        <v>44</v>
      </c>
      <c r="C14" s="11" t="s">
        <v>21</v>
      </c>
      <c r="D14" s="11" t="s">
        <v>45</v>
      </c>
      <c r="E14" s="11" t="s">
        <v>46</v>
      </c>
      <c r="F14" s="11" t="s">
        <v>57</v>
      </c>
      <c r="G14" s="12" t="s">
        <v>58</v>
      </c>
      <c r="H14" s="9">
        <f t="shared" ref="H14:H17" si="4">N14/I14</f>
        <v>0.128325545311852</v>
      </c>
      <c r="I14" s="29">
        <v>5542.7</v>
      </c>
      <c r="J14" s="29">
        <v>5542.7</v>
      </c>
      <c r="K14" s="29" t="s">
        <v>26</v>
      </c>
      <c r="L14" s="11" t="s">
        <v>26</v>
      </c>
      <c r="M14" s="11" t="s">
        <v>26</v>
      </c>
      <c r="N14" s="29">
        <v>711.27</v>
      </c>
      <c r="O14" s="29">
        <v>711.27</v>
      </c>
      <c r="P14" s="29" t="s">
        <v>26</v>
      </c>
      <c r="Q14" s="11" t="s">
        <v>26</v>
      </c>
      <c r="R14" s="11" t="s">
        <v>26</v>
      </c>
      <c r="S14" s="11" t="s">
        <v>49</v>
      </c>
      <c r="T14" s="11" t="s">
        <v>59</v>
      </c>
      <c r="U14" s="11" t="s">
        <v>37</v>
      </c>
    </row>
    <row r="15" ht="36" customHeight="1" spans="1:21">
      <c r="A15" s="10">
        <v>8</v>
      </c>
      <c r="B15" s="10" t="s">
        <v>44</v>
      </c>
      <c r="C15" s="11" t="s">
        <v>21</v>
      </c>
      <c r="D15" s="11" t="s">
        <v>45</v>
      </c>
      <c r="E15" s="11" t="s">
        <v>46</v>
      </c>
      <c r="F15" s="11" t="s">
        <v>60</v>
      </c>
      <c r="G15" s="12" t="s">
        <v>61</v>
      </c>
      <c r="H15" s="9">
        <v>0</v>
      </c>
      <c r="I15" s="29">
        <v>67</v>
      </c>
      <c r="J15" s="29" t="s">
        <v>26</v>
      </c>
      <c r="K15" s="29">
        <v>67</v>
      </c>
      <c r="L15" s="11" t="s">
        <v>26</v>
      </c>
      <c r="M15" s="11" t="s">
        <v>26</v>
      </c>
      <c r="N15" s="29" t="s">
        <v>26</v>
      </c>
      <c r="O15" s="29" t="s">
        <v>26</v>
      </c>
      <c r="P15" s="29" t="s">
        <v>26</v>
      </c>
      <c r="Q15" s="11" t="s">
        <v>26</v>
      </c>
      <c r="R15" s="11" t="s">
        <v>26</v>
      </c>
      <c r="S15" s="11" t="s">
        <v>49</v>
      </c>
      <c r="T15" s="11" t="s">
        <v>62</v>
      </c>
      <c r="U15" s="11" t="s">
        <v>37</v>
      </c>
    </row>
    <row r="16" ht="36" customHeight="1" spans="1:21">
      <c r="A16" s="10">
        <v>9</v>
      </c>
      <c r="B16" s="10" t="s">
        <v>44</v>
      </c>
      <c r="C16" s="11" t="s">
        <v>21</v>
      </c>
      <c r="D16" s="11" t="s">
        <v>63</v>
      </c>
      <c r="E16" s="11" t="s">
        <v>46</v>
      </c>
      <c r="F16" s="11" t="s">
        <v>64</v>
      </c>
      <c r="G16" s="12" t="s">
        <v>65</v>
      </c>
      <c r="H16" s="9">
        <f t="shared" si="4"/>
        <v>0.00754410399257196</v>
      </c>
      <c r="I16" s="29">
        <v>86.16</v>
      </c>
      <c r="J16" s="29">
        <v>86.16</v>
      </c>
      <c r="K16" s="29" t="s">
        <v>26</v>
      </c>
      <c r="L16" s="11" t="s">
        <v>26</v>
      </c>
      <c r="M16" s="11" t="s">
        <v>26</v>
      </c>
      <c r="N16" s="29">
        <v>0.65</v>
      </c>
      <c r="O16" s="29">
        <v>0.65</v>
      </c>
      <c r="P16" s="29" t="s">
        <v>26</v>
      </c>
      <c r="Q16" s="11" t="s">
        <v>26</v>
      </c>
      <c r="R16" s="11" t="s">
        <v>26</v>
      </c>
      <c r="S16" s="11" t="s">
        <v>66</v>
      </c>
      <c r="T16" s="11" t="s">
        <v>67</v>
      </c>
      <c r="U16" s="11" t="s">
        <v>29</v>
      </c>
    </row>
    <row r="17" ht="36" customHeight="1" spans="1:21">
      <c r="A17" s="10">
        <v>10</v>
      </c>
      <c r="B17" s="10" t="s">
        <v>44</v>
      </c>
      <c r="C17" s="11" t="s">
        <v>21</v>
      </c>
      <c r="D17" s="11" t="s">
        <v>63</v>
      </c>
      <c r="E17" s="11" t="s">
        <v>46</v>
      </c>
      <c r="F17" s="11" t="s">
        <v>68</v>
      </c>
      <c r="G17" s="12" t="s">
        <v>69</v>
      </c>
      <c r="H17" s="9">
        <f t="shared" si="4"/>
        <v>0.127094303494495</v>
      </c>
      <c r="I17" s="29">
        <v>1838.32</v>
      </c>
      <c r="J17" s="29" t="s">
        <v>26</v>
      </c>
      <c r="K17" s="29">
        <v>1838.32</v>
      </c>
      <c r="L17" s="11" t="s">
        <v>26</v>
      </c>
      <c r="M17" s="11" t="s">
        <v>26</v>
      </c>
      <c r="N17" s="29">
        <v>233.64</v>
      </c>
      <c r="O17" s="29" t="s">
        <v>26</v>
      </c>
      <c r="P17" s="29">
        <v>233.64</v>
      </c>
      <c r="Q17" s="11" t="s">
        <v>26</v>
      </c>
      <c r="R17" s="11" t="s">
        <v>26</v>
      </c>
      <c r="S17" s="11" t="s">
        <v>66</v>
      </c>
      <c r="T17" s="11" t="s">
        <v>70</v>
      </c>
      <c r="U17" s="11" t="s">
        <v>37</v>
      </c>
    </row>
    <row r="18" ht="36" customHeight="1" spans="1:21">
      <c r="A18" s="10">
        <v>11</v>
      </c>
      <c r="B18" s="10" t="s">
        <v>44</v>
      </c>
      <c r="C18" s="11" t="s">
        <v>21</v>
      </c>
      <c r="D18" s="11" t="s">
        <v>63</v>
      </c>
      <c r="E18" s="11" t="s">
        <v>46</v>
      </c>
      <c r="F18" s="11" t="s">
        <v>71</v>
      </c>
      <c r="G18" s="12" t="s">
        <v>72</v>
      </c>
      <c r="H18" s="9">
        <v>0</v>
      </c>
      <c r="I18" s="29">
        <v>221</v>
      </c>
      <c r="J18" s="29">
        <v>221</v>
      </c>
      <c r="K18" s="29" t="s">
        <v>26</v>
      </c>
      <c r="L18" s="11" t="s">
        <v>26</v>
      </c>
      <c r="M18" s="11" t="s">
        <v>26</v>
      </c>
      <c r="N18" s="29" t="s">
        <v>26</v>
      </c>
      <c r="O18" s="29" t="s">
        <v>26</v>
      </c>
      <c r="P18" s="29" t="s">
        <v>26</v>
      </c>
      <c r="Q18" s="11" t="s">
        <v>26</v>
      </c>
      <c r="R18" s="11" t="s">
        <v>26</v>
      </c>
      <c r="S18" s="11" t="s">
        <v>73</v>
      </c>
      <c r="T18" s="11" t="s">
        <v>74</v>
      </c>
      <c r="U18" s="11" t="s">
        <v>37</v>
      </c>
    </row>
    <row r="19" ht="36" customHeight="1" spans="1:21">
      <c r="A19" s="10">
        <v>12</v>
      </c>
      <c r="B19" s="10" t="s">
        <v>44</v>
      </c>
      <c r="C19" s="11" t="s">
        <v>21</v>
      </c>
      <c r="D19" s="11" t="s">
        <v>63</v>
      </c>
      <c r="E19" s="11" t="s">
        <v>46</v>
      </c>
      <c r="F19" s="11" t="s">
        <v>75</v>
      </c>
      <c r="G19" s="12" t="s">
        <v>76</v>
      </c>
      <c r="H19" s="9">
        <v>0</v>
      </c>
      <c r="I19" s="29">
        <v>160</v>
      </c>
      <c r="J19" s="29" t="s">
        <v>26</v>
      </c>
      <c r="K19" s="29">
        <v>160</v>
      </c>
      <c r="L19" s="11" t="s">
        <v>26</v>
      </c>
      <c r="M19" s="11" t="s">
        <v>26</v>
      </c>
      <c r="N19" s="29" t="s">
        <v>26</v>
      </c>
      <c r="O19" s="29" t="s">
        <v>26</v>
      </c>
      <c r="P19" s="29" t="s">
        <v>26</v>
      </c>
      <c r="Q19" s="11" t="s">
        <v>26</v>
      </c>
      <c r="R19" s="11" t="s">
        <v>26</v>
      </c>
      <c r="S19" s="11" t="s">
        <v>73</v>
      </c>
      <c r="T19" s="11" t="s">
        <v>77</v>
      </c>
      <c r="U19" s="11" t="s">
        <v>29</v>
      </c>
    </row>
    <row r="20" ht="36" customHeight="1" spans="1:21">
      <c r="A20" s="10">
        <v>13</v>
      </c>
      <c r="B20" s="10" t="s">
        <v>44</v>
      </c>
      <c r="C20" s="11" t="s">
        <v>21</v>
      </c>
      <c r="D20" s="11" t="s">
        <v>63</v>
      </c>
      <c r="E20" s="11" t="s">
        <v>46</v>
      </c>
      <c r="F20" s="11" t="s">
        <v>78</v>
      </c>
      <c r="G20" s="12" t="s">
        <v>79</v>
      </c>
      <c r="H20" s="9">
        <f t="shared" ref="H20:H23" si="5">N20/I20</f>
        <v>0.178947368421053</v>
      </c>
      <c r="I20" s="29">
        <v>304</v>
      </c>
      <c r="J20" s="29">
        <v>304</v>
      </c>
      <c r="K20" s="29" t="s">
        <v>26</v>
      </c>
      <c r="L20" s="11" t="s">
        <v>26</v>
      </c>
      <c r="M20" s="11" t="s">
        <v>26</v>
      </c>
      <c r="N20" s="29">
        <v>54.4</v>
      </c>
      <c r="O20" s="29">
        <v>54.4</v>
      </c>
      <c r="P20" s="29" t="s">
        <v>26</v>
      </c>
      <c r="Q20" s="11" t="s">
        <v>26</v>
      </c>
      <c r="R20" s="11" t="s">
        <v>26</v>
      </c>
      <c r="S20" s="11" t="s">
        <v>73</v>
      </c>
      <c r="T20" s="11" t="s">
        <v>80</v>
      </c>
      <c r="U20" s="11" t="s">
        <v>29</v>
      </c>
    </row>
    <row r="21" ht="36" customHeight="1" spans="1:21">
      <c r="A21" s="10">
        <v>14</v>
      </c>
      <c r="B21" s="10" t="s">
        <v>44</v>
      </c>
      <c r="C21" s="11" t="s">
        <v>21</v>
      </c>
      <c r="D21" s="11" t="s">
        <v>63</v>
      </c>
      <c r="E21" s="11" t="s">
        <v>46</v>
      </c>
      <c r="F21" s="11" t="s">
        <v>81</v>
      </c>
      <c r="G21" s="12" t="s">
        <v>82</v>
      </c>
      <c r="H21" s="9">
        <v>0</v>
      </c>
      <c r="I21" s="29">
        <v>11.88</v>
      </c>
      <c r="J21" s="29">
        <v>11.88</v>
      </c>
      <c r="K21" s="29" t="s">
        <v>26</v>
      </c>
      <c r="L21" s="11" t="s">
        <v>26</v>
      </c>
      <c r="M21" s="11" t="s">
        <v>26</v>
      </c>
      <c r="N21" s="29" t="s">
        <v>26</v>
      </c>
      <c r="O21" s="29" t="s">
        <v>26</v>
      </c>
      <c r="P21" s="29" t="s">
        <v>26</v>
      </c>
      <c r="Q21" s="11" t="s">
        <v>26</v>
      </c>
      <c r="R21" s="11" t="s">
        <v>26</v>
      </c>
      <c r="S21" s="11" t="s">
        <v>83</v>
      </c>
      <c r="T21" s="11" t="s">
        <v>84</v>
      </c>
      <c r="U21" s="11" t="s">
        <v>29</v>
      </c>
    </row>
    <row r="22" ht="36" customHeight="1" spans="1:21">
      <c r="A22" s="13" t="s">
        <v>30</v>
      </c>
      <c r="B22" s="14"/>
      <c r="C22" s="14"/>
      <c r="D22" s="14"/>
      <c r="E22" s="14"/>
      <c r="F22" s="14"/>
      <c r="G22" s="15"/>
      <c r="H22" s="16">
        <f t="shared" si="5"/>
        <v>0.240588786107631</v>
      </c>
      <c r="I22" s="30">
        <f t="shared" ref="I22:K22" si="6">SUM(I11:I21)</f>
        <v>38937.06</v>
      </c>
      <c r="J22" s="30">
        <f t="shared" si="6"/>
        <v>18442.74</v>
      </c>
      <c r="K22" s="30">
        <f t="shared" si="6"/>
        <v>20494.32</v>
      </c>
      <c r="L22" s="30"/>
      <c r="M22" s="30"/>
      <c r="N22" s="30">
        <f t="shared" ref="N22:P22" si="7">SUM(N11:N21)</f>
        <v>9367.82</v>
      </c>
      <c r="O22" s="30">
        <f t="shared" si="7"/>
        <v>3908.38</v>
      </c>
      <c r="P22" s="30">
        <f t="shared" si="7"/>
        <v>5459.44</v>
      </c>
      <c r="Q22" s="30"/>
      <c r="R22" s="30"/>
      <c r="S22" s="39"/>
      <c r="T22" s="39"/>
      <c r="U22" s="39"/>
    </row>
    <row r="23" ht="36" customHeight="1" spans="1:21">
      <c r="A23" s="10">
        <v>15</v>
      </c>
      <c r="B23" s="10" t="s">
        <v>85</v>
      </c>
      <c r="C23" s="11" t="s">
        <v>21</v>
      </c>
      <c r="D23" s="11" t="s">
        <v>86</v>
      </c>
      <c r="E23" s="11" t="s">
        <v>87</v>
      </c>
      <c r="F23" s="11" t="s">
        <v>88</v>
      </c>
      <c r="G23" s="12" t="s">
        <v>89</v>
      </c>
      <c r="H23" s="9">
        <f t="shared" si="5"/>
        <v>0.25435337588176</v>
      </c>
      <c r="I23" s="29">
        <v>2977</v>
      </c>
      <c r="J23" s="29">
        <v>2977</v>
      </c>
      <c r="K23" s="11" t="s">
        <v>26</v>
      </c>
      <c r="L23" s="11" t="s">
        <v>26</v>
      </c>
      <c r="M23" s="11" t="s">
        <v>26</v>
      </c>
      <c r="N23" s="29">
        <f>1360.5-603.29</f>
        <v>757.21</v>
      </c>
      <c r="O23" s="29">
        <f>1360.5-603.29</f>
        <v>757.21</v>
      </c>
      <c r="P23" s="11" t="s">
        <v>26</v>
      </c>
      <c r="Q23" s="11" t="s">
        <v>26</v>
      </c>
      <c r="R23" s="11" t="s">
        <v>26</v>
      </c>
      <c r="S23" s="11" t="s">
        <v>90</v>
      </c>
      <c r="T23" s="11" t="s">
        <v>91</v>
      </c>
      <c r="U23" s="11" t="s">
        <v>92</v>
      </c>
    </row>
    <row r="24" ht="36" customHeight="1" spans="1:21">
      <c r="A24" s="10">
        <v>16</v>
      </c>
      <c r="B24" s="10" t="s">
        <v>85</v>
      </c>
      <c r="C24" s="11" t="s">
        <v>21</v>
      </c>
      <c r="D24" s="11" t="s">
        <v>86</v>
      </c>
      <c r="E24" s="11" t="s">
        <v>87</v>
      </c>
      <c r="F24" s="11" t="s">
        <v>93</v>
      </c>
      <c r="G24" s="12" t="s">
        <v>94</v>
      </c>
      <c r="H24" s="9">
        <v>0</v>
      </c>
      <c r="I24" s="29">
        <v>717</v>
      </c>
      <c r="J24" s="11" t="s">
        <v>26</v>
      </c>
      <c r="K24" s="29">
        <v>717</v>
      </c>
      <c r="L24" s="11" t="s">
        <v>26</v>
      </c>
      <c r="M24" s="11" t="s">
        <v>26</v>
      </c>
      <c r="N24" s="11" t="s">
        <v>26</v>
      </c>
      <c r="O24" s="11" t="s">
        <v>26</v>
      </c>
      <c r="P24" s="11" t="s">
        <v>26</v>
      </c>
      <c r="Q24" s="11" t="s">
        <v>26</v>
      </c>
      <c r="R24" s="11" t="s">
        <v>26</v>
      </c>
      <c r="S24" s="11" t="s">
        <v>95</v>
      </c>
      <c r="T24" s="11" t="s">
        <v>96</v>
      </c>
      <c r="U24" s="11" t="s">
        <v>92</v>
      </c>
    </row>
    <row r="25" ht="36" customHeight="1" spans="1:21">
      <c r="A25" s="10">
        <v>17</v>
      </c>
      <c r="B25" s="10" t="s">
        <v>85</v>
      </c>
      <c r="C25" s="11" t="s">
        <v>21</v>
      </c>
      <c r="D25" s="11" t="s">
        <v>97</v>
      </c>
      <c r="E25" s="11" t="s">
        <v>98</v>
      </c>
      <c r="F25" s="11" t="s">
        <v>99</v>
      </c>
      <c r="G25" s="12" t="s">
        <v>100</v>
      </c>
      <c r="H25" s="9">
        <f t="shared" ref="H25:H30" si="8">N25/I25</f>
        <v>0.373293116659359</v>
      </c>
      <c r="I25" s="29">
        <v>2257.77</v>
      </c>
      <c r="J25" s="29">
        <v>2257.77</v>
      </c>
      <c r="K25" s="11" t="s">
        <v>26</v>
      </c>
      <c r="L25" s="11" t="s">
        <v>26</v>
      </c>
      <c r="M25" s="11" t="s">
        <v>26</v>
      </c>
      <c r="N25" s="29">
        <f>973.87-131.06</f>
        <v>842.81</v>
      </c>
      <c r="O25" s="29">
        <f>973.87-131.06</f>
        <v>842.81</v>
      </c>
      <c r="P25" s="11" t="s">
        <v>26</v>
      </c>
      <c r="Q25" s="11" t="s">
        <v>26</v>
      </c>
      <c r="R25" s="11" t="s">
        <v>26</v>
      </c>
      <c r="S25" s="11" t="s">
        <v>101</v>
      </c>
      <c r="T25" s="11" t="s">
        <v>102</v>
      </c>
      <c r="U25" s="11" t="s">
        <v>29</v>
      </c>
    </row>
    <row r="26" ht="36" customHeight="1" spans="1:21">
      <c r="A26" s="10">
        <v>18</v>
      </c>
      <c r="B26" s="10" t="s">
        <v>85</v>
      </c>
      <c r="C26" s="11" t="s">
        <v>21</v>
      </c>
      <c r="D26" s="11" t="s">
        <v>103</v>
      </c>
      <c r="E26" s="11" t="s">
        <v>98</v>
      </c>
      <c r="F26" s="11" t="s">
        <v>104</v>
      </c>
      <c r="G26" s="12" t="s">
        <v>105</v>
      </c>
      <c r="H26" s="9">
        <v>0</v>
      </c>
      <c r="I26" s="29">
        <v>193</v>
      </c>
      <c r="J26" s="29">
        <v>193</v>
      </c>
      <c r="K26" s="11" t="s">
        <v>26</v>
      </c>
      <c r="L26" s="11" t="s">
        <v>26</v>
      </c>
      <c r="M26" s="11" t="s">
        <v>26</v>
      </c>
      <c r="N26" s="11" t="s">
        <v>26</v>
      </c>
      <c r="O26" s="11" t="s">
        <v>26</v>
      </c>
      <c r="P26" s="11" t="s">
        <v>26</v>
      </c>
      <c r="Q26" s="11" t="s">
        <v>26</v>
      </c>
      <c r="R26" s="11" t="s">
        <v>26</v>
      </c>
      <c r="S26" s="11" t="s">
        <v>106</v>
      </c>
      <c r="T26" s="11" t="s">
        <v>107</v>
      </c>
      <c r="U26" s="11" t="s">
        <v>29</v>
      </c>
    </row>
    <row r="27" ht="36" customHeight="1" spans="1:21">
      <c r="A27" s="10">
        <v>19</v>
      </c>
      <c r="B27" s="10" t="s">
        <v>85</v>
      </c>
      <c r="C27" s="11" t="s">
        <v>21</v>
      </c>
      <c r="D27" s="11" t="s">
        <v>108</v>
      </c>
      <c r="E27" s="11" t="s">
        <v>109</v>
      </c>
      <c r="F27" s="11" t="s">
        <v>110</v>
      </c>
      <c r="G27" s="12" t="s">
        <v>111</v>
      </c>
      <c r="H27" s="9">
        <f t="shared" si="8"/>
        <v>0.389935622317597</v>
      </c>
      <c r="I27" s="29">
        <v>466</v>
      </c>
      <c r="J27" s="29">
        <v>466</v>
      </c>
      <c r="K27" s="11" t="s">
        <v>26</v>
      </c>
      <c r="L27" s="11" t="s">
        <v>26</v>
      </c>
      <c r="M27" s="11" t="s">
        <v>26</v>
      </c>
      <c r="N27" s="29">
        <f>237.49-55.78</f>
        <v>181.71</v>
      </c>
      <c r="O27" s="29">
        <f>237.49-55.78</f>
        <v>181.71</v>
      </c>
      <c r="P27" s="11" t="s">
        <v>26</v>
      </c>
      <c r="Q27" s="11" t="s">
        <v>26</v>
      </c>
      <c r="R27" s="11" t="s">
        <v>26</v>
      </c>
      <c r="S27" s="11" t="s">
        <v>112</v>
      </c>
      <c r="T27" s="11" t="s">
        <v>113</v>
      </c>
      <c r="U27" s="11" t="s">
        <v>37</v>
      </c>
    </row>
    <row r="28" ht="36" customHeight="1" spans="1:21">
      <c r="A28" s="10">
        <v>20</v>
      </c>
      <c r="B28" s="10" t="s">
        <v>85</v>
      </c>
      <c r="C28" s="11" t="s">
        <v>21</v>
      </c>
      <c r="D28" s="11" t="s">
        <v>114</v>
      </c>
      <c r="E28" s="11" t="s">
        <v>115</v>
      </c>
      <c r="F28" s="11" t="s">
        <v>116</v>
      </c>
      <c r="G28" s="12" t="s">
        <v>117</v>
      </c>
      <c r="H28" s="9">
        <f t="shared" si="8"/>
        <v>1</v>
      </c>
      <c r="I28" s="29">
        <v>17577</v>
      </c>
      <c r="J28" s="29">
        <v>17577</v>
      </c>
      <c r="K28" s="11" t="s">
        <v>26</v>
      </c>
      <c r="L28" s="11" t="s">
        <v>26</v>
      </c>
      <c r="M28" s="11" t="s">
        <v>26</v>
      </c>
      <c r="N28" s="29">
        <v>17577</v>
      </c>
      <c r="O28" s="29">
        <v>17577</v>
      </c>
      <c r="P28" s="11" t="s">
        <v>26</v>
      </c>
      <c r="Q28" s="11" t="s">
        <v>26</v>
      </c>
      <c r="R28" s="11" t="s">
        <v>26</v>
      </c>
      <c r="S28" s="11" t="s">
        <v>118</v>
      </c>
      <c r="T28" s="11" t="s">
        <v>119</v>
      </c>
      <c r="U28" s="11" t="s">
        <v>29</v>
      </c>
    </row>
    <row r="29" ht="36" customHeight="1" spans="1:21">
      <c r="A29" s="10">
        <v>21</v>
      </c>
      <c r="B29" s="10" t="s">
        <v>85</v>
      </c>
      <c r="C29" s="11" t="s">
        <v>21</v>
      </c>
      <c r="D29" s="11" t="s">
        <v>120</v>
      </c>
      <c r="E29" s="11" t="s">
        <v>109</v>
      </c>
      <c r="F29" s="11" t="s">
        <v>121</v>
      </c>
      <c r="G29" s="12" t="s">
        <v>122</v>
      </c>
      <c r="H29" s="9">
        <f t="shared" si="8"/>
        <v>0.621161085793541</v>
      </c>
      <c r="I29" s="29">
        <v>252.35</v>
      </c>
      <c r="J29" s="29">
        <v>252.35</v>
      </c>
      <c r="K29" s="11" t="s">
        <v>26</v>
      </c>
      <c r="L29" s="11" t="s">
        <v>26</v>
      </c>
      <c r="M29" s="11" t="s">
        <v>26</v>
      </c>
      <c r="N29" s="29">
        <f>191.59-34.84</f>
        <v>156.75</v>
      </c>
      <c r="O29" s="29">
        <f>191.59-34.84</f>
        <v>156.75</v>
      </c>
      <c r="P29" s="11" t="s">
        <v>26</v>
      </c>
      <c r="Q29" s="11" t="s">
        <v>26</v>
      </c>
      <c r="R29" s="11" t="s">
        <v>26</v>
      </c>
      <c r="S29" s="11" t="s">
        <v>123</v>
      </c>
      <c r="T29" s="11" t="s">
        <v>124</v>
      </c>
      <c r="U29" s="11" t="s">
        <v>37</v>
      </c>
    </row>
    <row r="30" ht="36" customHeight="1" spans="1:21">
      <c r="A30" s="10">
        <v>22</v>
      </c>
      <c r="B30" s="10" t="s">
        <v>85</v>
      </c>
      <c r="C30" s="11" t="s">
        <v>21</v>
      </c>
      <c r="D30" s="11" t="s">
        <v>125</v>
      </c>
      <c r="E30" s="11" t="s">
        <v>126</v>
      </c>
      <c r="F30" s="11" t="s">
        <v>127</v>
      </c>
      <c r="G30" s="12" t="s">
        <v>128</v>
      </c>
      <c r="H30" s="9">
        <f t="shared" si="8"/>
        <v>0.134375</v>
      </c>
      <c r="I30" s="29">
        <v>6.4</v>
      </c>
      <c r="J30" s="29">
        <v>6.4</v>
      </c>
      <c r="K30" s="11" t="s">
        <v>26</v>
      </c>
      <c r="L30" s="11" t="s">
        <v>26</v>
      </c>
      <c r="M30" s="11" t="s">
        <v>26</v>
      </c>
      <c r="N30" s="29">
        <f>1.74-0.88</f>
        <v>0.86</v>
      </c>
      <c r="O30" s="29">
        <f>1.74-0.88</f>
        <v>0.86</v>
      </c>
      <c r="P30" s="11" t="s">
        <v>26</v>
      </c>
      <c r="Q30" s="11" t="s">
        <v>26</v>
      </c>
      <c r="R30" s="11" t="s">
        <v>26</v>
      </c>
      <c r="S30" s="11" t="s">
        <v>129</v>
      </c>
      <c r="T30" s="11" t="s">
        <v>130</v>
      </c>
      <c r="U30" s="11" t="s">
        <v>37</v>
      </c>
    </row>
    <row r="31" ht="36" customHeight="1" spans="1:21">
      <c r="A31" s="10">
        <v>23</v>
      </c>
      <c r="B31" s="10" t="s">
        <v>85</v>
      </c>
      <c r="C31" s="11" t="s">
        <v>21</v>
      </c>
      <c r="D31" s="11" t="s">
        <v>63</v>
      </c>
      <c r="E31" s="11" t="s">
        <v>87</v>
      </c>
      <c r="F31" s="11" t="s">
        <v>131</v>
      </c>
      <c r="G31" s="12" t="s">
        <v>132</v>
      </c>
      <c r="H31" s="9">
        <v>0</v>
      </c>
      <c r="I31" s="29">
        <v>775</v>
      </c>
      <c r="J31" s="29">
        <v>775</v>
      </c>
      <c r="K31" s="11" t="s">
        <v>26</v>
      </c>
      <c r="L31" s="11" t="s">
        <v>26</v>
      </c>
      <c r="M31" s="11" t="s">
        <v>26</v>
      </c>
      <c r="N31" s="11" t="s">
        <v>26</v>
      </c>
      <c r="O31" s="11" t="s">
        <v>26</v>
      </c>
      <c r="P31" s="11" t="s">
        <v>26</v>
      </c>
      <c r="Q31" s="11" t="s">
        <v>26</v>
      </c>
      <c r="R31" s="11" t="s">
        <v>26</v>
      </c>
      <c r="S31" s="11" t="s">
        <v>95</v>
      </c>
      <c r="T31" s="11" t="s">
        <v>133</v>
      </c>
      <c r="U31" s="11" t="s">
        <v>29</v>
      </c>
    </row>
    <row r="32" ht="36" customHeight="1" spans="1:21">
      <c r="A32" s="10">
        <v>24</v>
      </c>
      <c r="B32" s="10" t="s">
        <v>85</v>
      </c>
      <c r="C32" s="11" t="s">
        <v>21</v>
      </c>
      <c r="D32" s="11" t="s">
        <v>63</v>
      </c>
      <c r="E32" s="11" t="s">
        <v>87</v>
      </c>
      <c r="F32" s="11" t="s">
        <v>134</v>
      </c>
      <c r="G32" s="12" t="s">
        <v>135</v>
      </c>
      <c r="H32" s="9">
        <v>0</v>
      </c>
      <c r="I32" s="29">
        <v>12</v>
      </c>
      <c r="J32" s="29">
        <v>12</v>
      </c>
      <c r="K32" s="11" t="s">
        <v>26</v>
      </c>
      <c r="L32" s="11" t="s">
        <v>26</v>
      </c>
      <c r="M32" s="11" t="s">
        <v>26</v>
      </c>
      <c r="N32" s="11" t="s">
        <v>26</v>
      </c>
      <c r="O32" s="11" t="s">
        <v>26</v>
      </c>
      <c r="P32" s="11" t="s">
        <v>26</v>
      </c>
      <c r="Q32" s="11" t="s">
        <v>26</v>
      </c>
      <c r="R32" s="11" t="s">
        <v>26</v>
      </c>
      <c r="S32" s="11" t="s">
        <v>95</v>
      </c>
      <c r="T32" s="11" t="s">
        <v>136</v>
      </c>
      <c r="U32" s="11" t="s">
        <v>29</v>
      </c>
    </row>
    <row r="33" ht="36" customHeight="1" spans="1:21">
      <c r="A33" s="10">
        <v>25</v>
      </c>
      <c r="B33" s="10" t="s">
        <v>85</v>
      </c>
      <c r="C33" s="11" t="s">
        <v>21</v>
      </c>
      <c r="D33" s="11" t="s">
        <v>63</v>
      </c>
      <c r="E33" s="11" t="s">
        <v>87</v>
      </c>
      <c r="F33" s="11" t="s">
        <v>137</v>
      </c>
      <c r="G33" s="12" t="s">
        <v>138</v>
      </c>
      <c r="H33" s="9">
        <v>0</v>
      </c>
      <c r="I33" s="29">
        <v>14.5</v>
      </c>
      <c r="J33" s="29">
        <v>14.5</v>
      </c>
      <c r="K33" s="11" t="s">
        <v>26</v>
      </c>
      <c r="L33" s="11" t="s">
        <v>26</v>
      </c>
      <c r="M33" s="11" t="s">
        <v>26</v>
      </c>
      <c r="N33" s="11" t="s">
        <v>26</v>
      </c>
      <c r="O33" s="11" t="s">
        <v>26</v>
      </c>
      <c r="P33" s="11" t="s">
        <v>26</v>
      </c>
      <c r="Q33" s="11" t="s">
        <v>26</v>
      </c>
      <c r="R33" s="11" t="s">
        <v>26</v>
      </c>
      <c r="S33" s="11" t="s">
        <v>95</v>
      </c>
      <c r="T33" s="11" t="s">
        <v>139</v>
      </c>
      <c r="U33" s="11" t="s">
        <v>29</v>
      </c>
    </row>
    <row r="34" ht="36" customHeight="1" spans="1:21">
      <c r="A34" s="10">
        <v>26</v>
      </c>
      <c r="B34" s="10" t="s">
        <v>85</v>
      </c>
      <c r="C34" s="11" t="s">
        <v>21</v>
      </c>
      <c r="D34" s="11" t="s">
        <v>140</v>
      </c>
      <c r="E34" s="11" t="s">
        <v>109</v>
      </c>
      <c r="F34" s="11" t="s">
        <v>141</v>
      </c>
      <c r="G34" s="12" t="s">
        <v>142</v>
      </c>
      <c r="H34" s="9">
        <v>0</v>
      </c>
      <c r="I34" s="29">
        <v>19</v>
      </c>
      <c r="J34" s="29">
        <v>19</v>
      </c>
      <c r="K34" s="11" t="s">
        <v>26</v>
      </c>
      <c r="L34" s="11" t="s">
        <v>26</v>
      </c>
      <c r="M34" s="11" t="s">
        <v>26</v>
      </c>
      <c r="N34" s="11" t="s">
        <v>26</v>
      </c>
      <c r="O34" s="11" t="s">
        <v>26</v>
      </c>
      <c r="P34" s="11" t="s">
        <v>26</v>
      </c>
      <c r="Q34" s="11" t="s">
        <v>26</v>
      </c>
      <c r="R34" s="11" t="s">
        <v>26</v>
      </c>
      <c r="S34" s="11" t="s">
        <v>143</v>
      </c>
      <c r="T34" s="11" t="s">
        <v>144</v>
      </c>
      <c r="U34" s="11" t="s">
        <v>37</v>
      </c>
    </row>
    <row r="35" ht="36" customHeight="1" spans="1:21">
      <c r="A35" s="10">
        <v>27</v>
      </c>
      <c r="B35" s="10" t="s">
        <v>85</v>
      </c>
      <c r="C35" s="11" t="s">
        <v>21</v>
      </c>
      <c r="D35" s="11" t="s">
        <v>145</v>
      </c>
      <c r="E35" s="11" t="s">
        <v>115</v>
      </c>
      <c r="F35" s="11" t="s">
        <v>146</v>
      </c>
      <c r="G35" s="12" t="s">
        <v>147</v>
      </c>
      <c r="H35" s="9">
        <v>0</v>
      </c>
      <c r="I35" s="29">
        <v>93</v>
      </c>
      <c r="J35" s="29">
        <v>93</v>
      </c>
      <c r="K35" s="11" t="s">
        <v>26</v>
      </c>
      <c r="L35" s="11" t="s">
        <v>26</v>
      </c>
      <c r="M35" s="11" t="s">
        <v>26</v>
      </c>
      <c r="N35" s="11" t="s">
        <v>26</v>
      </c>
      <c r="O35" s="11" t="s">
        <v>26</v>
      </c>
      <c r="P35" s="11" t="s">
        <v>26</v>
      </c>
      <c r="Q35" s="11" t="s">
        <v>26</v>
      </c>
      <c r="R35" s="11" t="s">
        <v>26</v>
      </c>
      <c r="S35" s="11" t="s">
        <v>148</v>
      </c>
      <c r="T35" s="11" t="s">
        <v>149</v>
      </c>
      <c r="U35" s="11" t="s">
        <v>37</v>
      </c>
    </row>
    <row r="36" ht="36" customHeight="1" spans="1:21">
      <c r="A36" s="10">
        <v>28</v>
      </c>
      <c r="B36" s="10" t="s">
        <v>85</v>
      </c>
      <c r="C36" s="11" t="s">
        <v>21</v>
      </c>
      <c r="D36" s="11" t="s">
        <v>140</v>
      </c>
      <c r="E36" s="11" t="s">
        <v>115</v>
      </c>
      <c r="F36" s="11" t="s">
        <v>150</v>
      </c>
      <c r="G36" s="12" t="s">
        <v>151</v>
      </c>
      <c r="H36" s="9">
        <v>0</v>
      </c>
      <c r="I36" s="29">
        <v>1490</v>
      </c>
      <c r="J36" s="29">
        <v>1490</v>
      </c>
      <c r="K36" s="11" t="s">
        <v>26</v>
      </c>
      <c r="L36" s="11" t="s">
        <v>26</v>
      </c>
      <c r="M36" s="11" t="s">
        <v>26</v>
      </c>
      <c r="N36" s="11" t="s">
        <v>26</v>
      </c>
      <c r="O36" s="11" t="s">
        <v>26</v>
      </c>
      <c r="P36" s="11" t="s">
        <v>26</v>
      </c>
      <c r="Q36" s="11" t="s">
        <v>26</v>
      </c>
      <c r="R36" s="11" t="s">
        <v>26</v>
      </c>
      <c r="S36" s="11" t="s">
        <v>152</v>
      </c>
      <c r="T36" s="11" t="s">
        <v>153</v>
      </c>
      <c r="U36" s="11" t="s">
        <v>29</v>
      </c>
    </row>
    <row r="37" ht="36" customHeight="1" spans="1:21">
      <c r="A37" s="10">
        <v>29</v>
      </c>
      <c r="B37" s="10" t="s">
        <v>85</v>
      </c>
      <c r="C37" s="11" t="s">
        <v>21</v>
      </c>
      <c r="D37" s="11" t="s">
        <v>145</v>
      </c>
      <c r="E37" s="11" t="s">
        <v>109</v>
      </c>
      <c r="F37" s="11" t="s">
        <v>154</v>
      </c>
      <c r="G37" s="12" t="s">
        <v>155</v>
      </c>
      <c r="H37" s="9">
        <f t="shared" ref="H37:H41" si="9">N37/I37</f>
        <v>0.48780487804878</v>
      </c>
      <c r="I37" s="29">
        <v>10.25</v>
      </c>
      <c r="J37" s="29">
        <v>10.25</v>
      </c>
      <c r="K37" s="11" t="s">
        <v>26</v>
      </c>
      <c r="L37" s="11" t="s">
        <v>26</v>
      </c>
      <c r="M37" s="11" t="s">
        <v>26</v>
      </c>
      <c r="N37" s="29">
        <v>5</v>
      </c>
      <c r="O37" s="29">
        <v>5</v>
      </c>
      <c r="P37" s="11" t="s">
        <v>26</v>
      </c>
      <c r="Q37" s="11" t="s">
        <v>26</v>
      </c>
      <c r="R37" s="11" t="s">
        <v>26</v>
      </c>
      <c r="S37" s="11" t="s">
        <v>156</v>
      </c>
      <c r="T37" s="11" t="s">
        <v>157</v>
      </c>
      <c r="U37" s="11" t="s">
        <v>37</v>
      </c>
    </row>
    <row r="38" ht="36" customHeight="1" spans="1:21">
      <c r="A38" s="10">
        <v>30</v>
      </c>
      <c r="B38" s="10" t="s">
        <v>85</v>
      </c>
      <c r="C38" s="11" t="s">
        <v>21</v>
      </c>
      <c r="D38" s="11" t="s">
        <v>145</v>
      </c>
      <c r="E38" s="11" t="s">
        <v>109</v>
      </c>
      <c r="F38" s="11" t="s">
        <v>158</v>
      </c>
      <c r="G38" s="12" t="s">
        <v>159</v>
      </c>
      <c r="H38" s="9">
        <v>0</v>
      </c>
      <c r="I38" s="29">
        <v>1081</v>
      </c>
      <c r="J38" s="29">
        <v>1081</v>
      </c>
      <c r="K38" s="11" t="s">
        <v>26</v>
      </c>
      <c r="L38" s="11" t="s">
        <v>26</v>
      </c>
      <c r="M38" s="11" t="s">
        <v>26</v>
      </c>
      <c r="N38" s="11" t="s">
        <v>26</v>
      </c>
      <c r="O38" s="11" t="s">
        <v>26</v>
      </c>
      <c r="P38" s="11" t="s">
        <v>26</v>
      </c>
      <c r="Q38" s="11" t="s">
        <v>26</v>
      </c>
      <c r="R38" s="11" t="s">
        <v>26</v>
      </c>
      <c r="S38" s="11" t="s">
        <v>160</v>
      </c>
      <c r="T38" s="11" t="s">
        <v>161</v>
      </c>
      <c r="U38" s="11" t="s">
        <v>37</v>
      </c>
    </row>
    <row r="39" ht="36" customHeight="1" spans="1:21">
      <c r="A39" s="10">
        <v>31</v>
      </c>
      <c r="B39" s="10" t="s">
        <v>85</v>
      </c>
      <c r="C39" s="11" t="s">
        <v>21</v>
      </c>
      <c r="D39" s="11" t="s">
        <v>145</v>
      </c>
      <c r="E39" s="11" t="s">
        <v>109</v>
      </c>
      <c r="F39" s="11" t="s">
        <v>162</v>
      </c>
      <c r="G39" s="12" t="s">
        <v>163</v>
      </c>
      <c r="H39" s="9">
        <f t="shared" si="9"/>
        <v>1</v>
      </c>
      <c r="I39" s="29">
        <v>843</v>
      </c>
      <c r="J39" s="29">
        <v>843</v>
      </c>
      <c r="K39" s="11" t="s">
        <v>26</v>
      </c>
      <c r="L39" s="11" t="s">
        <v>26</v>
      </c>
      <c r="M39" s="11" t="s">
        <v>26</v>
      </c>
      <c r="N39" s="29">
        <v>843</v>
      </c>
      <c r="O39" s="29">
        <v>843</v>
      </c>
      <c r="P39" s="11" t="s">
        <v>26</v>
      </c>
      <c r="Q39" s="11" t="s">
        <v>26</v>
      </c>
      <c r="R39" s="11" t="s">
        <v>26</v>
      </c>
      <c r="S39" s="11" t="s">
        <v>160</v>
      </c>
      <c r="T39" s="11" t="s">
        <v>164</v>
      </c>
      <c r="U39" s="11" t="s">
        <v>37</v>
      </c>
    </row>
    <row r="40" ht="36" customHeight="1" spans="1:21">
      <c r="A40" s="10">
        <v>32</v>
      </c>
      <c r="B40" s="10" t="s">
        <v>85</v>
      </c>
      <c r="C40" s="11" t="s">
        <v>21</v>
      </c>
      <c r="D40" s="11" t="s">
        <v>165</v>
      </c>
      <c r="E40" s="11" t="s">
        <v>166</v>
      </c>
      <c r="F40" s="11" t="s">
        <v>167</v>
      </c>
      <c r="G40" s="12" t="s">
        <v>168</v>
      </c>
      <c r="H40" s="9">
        <f t="shared" si="9"/>
        <v>0.0975588235294118</v>
      </c>
      <c r="I40" s="29">
        <v>340</v>
      </c>
      <c r="J40" s="29">
        <v>340</v>
      </c>
      <c r="K40" s="11" t="s">
        <v>26</v>
      </c>
      <c r="L40" s="11" t="s">
        <v>26</v>
      </c>
      <c r="M40" s="11" t="s">
        <v>26</v>
      </c>
      <c r="N40" s="29">
        <v>33.17</v>
      </c>
      <c r="O40" s="29">
        <v>33.17</v>
      </c>
      <c r="P40" s="11" t="s">
        <v>26</v>
      </c>
      <c r="Q40" s="11" t="s">
        <v>26</v>
      </c>
      <c r="R40" s="11" t="s">
        <v>26</v>
      </c>
      <c r="S40" s="11" t="s">
        <v>169</v>
      </c>
      <c r="T40" s="11" t="s">
        <v>170</v>
      </c>
      <c r="U40" s="11" t="s">
        <v>29</v>
      </c>
    </row>
    <row r="41" ht="36" customHeight="1" spans="1:21">
      <c r="A41" s="17">
        <v>33</v>
      </c>
      <c r="B41" s="17" t="s">
        <v>85</v>
      </c>
      <c r="C41" s="18" t="s">
        <v>21</v>
      </c>
      <c r="D41" s="18" t="s">
        <v>165</v>
      </c>
      <c r="E41" s="18" t="s">
        <v>171</v>
      </c>
      <c r="F41" s="18" t="s">
        <v>172</v>
      </c>
      <c r="G41" s="19" t="s">
        <v>168</v>
      </c>
      <c r="H41" s="9">
        <f t="shared" si="9"/>
        <v>0.178048327137546</v>
      </c>
      <c r="I41" s="31">
        <v>538</v>
      </c>
      <c r="J41" s="31">
        <v>538</v>
      </c>
      <c r="K41" s="18" t="s">
        <v>26</v>
      </c>
      <c r="L41" s="18" t="s">
        <v>26</v>
      </c>
      <c r="M41" s="18" t="s">
        <v>26</v>
      </c>
      <c r="N41" s="31">
        <v>95.79</v>
      </c>
      <c r="O41" s="31">
        <v>95.79</v>
      </c>
      <c r="P41" s="18" t="s">
        <v>26</v>
      </c>
      <c r="Q41" s="18" t="s">
        <v>26</v>
      </c>
      <c r="R41" s="18" t="s">
        <v>26</v>
      </c>
      <c r="S41" s="18" t="s">
        <v>169</v>
      </c>
      <c r="T41" s="18" t="s">
        <v>173</v>
      </c>
      <c r="U41" s="18" t="s">
        <v>37</v>
      </c>
    </row>
    <row r="42" ht="36" customHeight="1" spans="1:21">
      <c r="A42" s="20">
        <v>34</v>
      </c>
      <c r="B42" s="20" t="s">
        <v>85</v>
      </c>
      <c r="C42" s="21" t="s">
        <v>21</v>
      </c>
      <c r="D42" s="21" t="s">
        <v>174</v>
      </c>
      <c r="E42" s="21" t="s">
        <v>109</v>
      </c>
      <c r="F42" s="21" t="s">
        <v>175</v>
      </c>
      <c r="G42" s="22" t="s">
        <v>176</v>
      </c>
      <c r="H42" s="9">
        <v>0.379668773153192</v>
      </c>
      <c r="I42" s="32">
        <v>6424.6</v>
      </c>
      <c r="J42" s="32">
        <v>6424.6</v>
      </c>
      <c r="K42" s="21" t="s">
        <v>26</v>
      </c>
      <c r="L42" s="21" t="s">
        <v>26</v>
      </c>
      <c r="M42" s="21" t="s">
        <v>26</v>
      </c>
      <c r="N42" s="32">
        <v>2439.22</v>
      </c>
      <c r="O42" s="32">
        <v>2439.22</v>
      </c>
      <c r="P42" s="21" t="s">
        <v>26</v>
      </c>
      <c r="Q42" s="21" t="s">
        <v>26</v>
      </c>
      <c r="R42" s="21" t="s">
        <v>26</v>
      </c>
      <c r="S42" s="21" t="s">
        <v>177</v>
      </c>
      <c r="T42" s="21" t="s">
        <v>178</v>
      </c>
      <c r="U42" s="21" t="s">
        <v>37</v>
      </c>
    </row>
    <row r="43" ht="36" customHeight="1" spans="1:21">
      <c r="A43" s="23">
        <v>35</v>
      </c>
      <c r="B43" s="20" t="s">
        <v>85</v>
      </c>
      <c r="C43" s="24" t="s">
        <v>21</v>
      </c>
      <c r="D43" s="24" t="s">
        <v>114</v>
      </c>
      <c r="E43" s="24" t="s">
        <v>115</v>
      </c>
      <c r="F43" s="24" t="s">
        <v>179</v>
      </c>
      <c r="G43" s="25" t="s">
        <v>180</v>
      </c>
      <c r="H43" s="9">
        <v>0</v>
      </c>
      <c r="I43" s="33">
        <v>230.13</v>
      </c>
      <c r="J43" s="33" t="s">
        <v>26</v>
      </c>
      <c r="K43" s="24">
        <v>230.13</v>
      </c>
      <c r="L43" s="24" t="s">
        <v>26</v>
      </c>
      <c r="M43" s="24" t="s">
        <v>26</v>
      </c>
      <c r="N43" s="33" t="s">
        <v>26</v>
      </c>
      <c r="O43" s="33" t="s">
        <v>26</v>
      </c>
      <c r="P43" s="24" t="s">
        <v>26</v>
      </c>
      <c r="Q43" s="24" t="s">
        <v>26</v>
      </c>
      <c r="R43" s="24" t="s">
        <v>26</v>
      </c>
      <c r="S43" s="24"/>
      <c r="T43" s="24"/>
      <c r="U43" s="24" t="s">
        <v>29</v>
      </c>
    </row>
    <row r="44" ht="36" customHeight="1" spans="1:21">
      <c r="A44" s="13" t="s">
        <v>30</v>
      </c>
      <c r="B44" s="14"/>
      <c r="C44" s="14"/>
      <c r="D44" s="14"/>
      <c r="E44" s="14"/>
      <c r="F44" s="14"/>
      <c r="G44" s="15"/>
      <c r="H44" s="16">
        <f>N44/I44</f>
        <v>0.631454139934466</v>
      </c>
      <c r="I44" s="34">
        <f t="shared" ref="I44:K44" si="10">SUM(I23:I43)</f>
        <v>36317</v>
      </c>
      <c r="J44" s="34">
        <f t="shared" si="10"/>
        <v>35369.87</v>
      </c>
      <c r="K44" s="30">
        <f t="shared" si="10"/>
        <v>947.13</v>
      </c>
      <c r="L44" s="35"/>
      <c r="M44" s="35"/>
      <c r="N44" s="34">
        <f>SUM(N23:N43)</f>
        <v>22932.52</v>
      </c>
      <c r="O44" s="34">
        <f>SUM(O23:O43)</f>
        <v>22932.52</v>
      </c>
      <c r="P44" s="35"/>
      <c r="Q44" s="35"/>
      <c r="R44" s="35"/>
      <c r="S44" s="40"/>
      <c r="T44" s="40"/>
      <c r="U44" s="40"/>
    </row>
    <row r="45" ht="23" customHeight="1" spans="1:7">
      <c r="A45" s="26" t="s">
        <v>181</v>
      </c>
      <c r="B45" s="26"/>
      <c r="C45" s="26"/>
      <c r="D45" s="26"/>
      <c r="E45" s="26"/>
      <c r="F45" s="26"/>
      <c r="G45" s="26"/>
    </row>
  </sheetData>
  <mergeCells count="19">
    <mergeCell ref="A1:U1"/>
    <mergeCell ref="I3:M3"/>
    <mergeCell ref="N3:R3"/>
    <mergeCell ref="A7:G7"/>
    <mergeCell ref="A10:G10"/>
    <mergeCell ref="A22:G22"/>
    <mergeCell ref="A44:G44"/>
    <mergeCell ref="A45:G45"/>
    <mergeCell ref="A3:A4"/>
    <mergeCell ref="B3:B4"/>
    <mergeCell ref="C3:C4"/>
    <mergeCell ref="D3:D4"/>
    <mergeCell ref="E3:E4"/>
    <mergeCell ref="F3:F4"/>
    <mergeCell ref="G3:G4"/>
    <mergeCell ref="H3:H4"/>
    <mergeCell ref="S3:S4"/>
    <mergeCell ref="T3:T4"/>
    <mergeCell ref="U3:U4"/>
  </mergeCells>
  <pageMargins left="0.751388888888889" right="0.751388888888889" top="1" bottom="1" header="0.5" footer="0.5"/>
  <pageSetup paperSize="8" scale="46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lcy</cp:lastModifiedBy>
  <dcterms:created xsi:type="dcterms:W3CDTF">2024-12-18T02:15:33Z</dcterms:created>
  <dcterms:modified xsi:type="dcterms:W3CDTF">2024-12-18T02:16:35Z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